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REZULTATI 2022 Ž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<sst xmlns="http://schemas.openxmlformats.org/spreadsheetml/2006/main" count="55" uniqueCount="31">
  <si>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PRVENSTVO OTS LJUBLJANA POSAMEZNO - ŽENSKE  2022</t>
  </si>
  <si>
    <t>INVALID</t>
  </si>
  <si>
    <t>KAMNIK</t>
  </si>
  <si>
    <t>SKUPAJ</t>
  </si>
  <si>
    <t>TEKMOVALKA</t>
  </si>
  <si>
    <t>KLUB</t>
  </si>
  <si>
    <t>POLNO</t>
  </si>
  <si>
    <t>ČIŠČENJE</t>
  </si>
  <si>
    <t xml:space="preserve">SKUPAJ </t>
  </si>
  <si>
    <t>IRENA KOPRIVC</t>
  </si>
  <si>
    <t>TEA REPNIK</t>
  </si>
  <si>
    <t>TADEJA KOKALJ</t>
  </si>
  <si>
    <t>DANICA SUŠNIK</t>
  </si>
  <si>
    <t>OGRAJCA</t>
  </si>
  <si>
    <t>IRENA PROSEN</t>
  </si>
  <si>
    <t>TABORSKA JAMA</t>
  </si>
  <si>
    <t>TARA LAHOVEC</t>
  </si>
  <si>
    <t>EMA LEILA GROŠELJ</t>
  </si>
  <si>
    <t>INES CIVIDINI</t>
  </si>
  <si>
    <t>LIDIJA PIRMAN</t>
  </si>
  <si>
    <t>NIKA BLAGOVIČ</t>
  </si>
  <si>
    <t>MARIJA RAVNIKAR</t>
  </si>
  <si>
    <t>ŠTEFKA FLERIN</t>
  </si>
  <si>
    <t>MAJDA LUŽAR</t>
  </si>
  <si>
    <t>JOŽICA OVEN</t>
  </si>
  <si>
    <t>IRENA URBANC</t>
  </si>
  <si>
    <t>BARBARA KOLENC</t>
  </si>
  <si>
    <t>HELENA KASTELIC</t>
  </si>
  <si>
    <t>NIKA PROGAR</t>
  </si>
  <si>
    <t>KRISTINA MEKE</t>
  </si>
  <si>
    <t>TATJANA HACE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</si>
</sst>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28"/>
      <color indexed="60"/>
      <name val="Arial Narrow"/>
      <family val="2"/>
    </font>
    <font>
      <b/>
      <sz val="18"/>
      <color indexed="8"/>
      <name val="Arial Narrow"/>
      <family val="2"/>
    </font>
    <font>
      <b/>
      <sz val="15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>
      <alignment/>
      <protection/>
    </xf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34" applyFont="1" applyProtection="1">
      <alignment/>
      <protection/>
    </xf>
    <xf numFmtId="0" fontId="4" fillId="33" borderId="10" xfId="34" applyFont="1" applyFill="1" applyBorder="1" applyAlignment="1" applyProtection="1">
      <alignment horizontal="center" vertical="center"/>
      <protection/>
    </xf>
    <xf numFmtId="0" fontId="2" fillId="0" borderId="0" xfId="34" applyFont="1" applyAlignment="1" applyProtection="1">
      <alignment horizontal="center" vertical="center"/>
      <protection/>
    </xf>
    <xf numFmtId="0" fontId="2" fillId="33" borderId="11" xfId="34" applyFont="1" applyFill="1" applyBorder="1" applyAlignment="1" applyProtection="1">
      <alignment horizontal="center" vertical="center"/>
      <protection/>
    </xf>
    <xf numFmtId="0" fontId="4" fillId="33" borderId="12" xfId="34" applyFont="1" applyFill="1" applyBorder="1" applyAlignment="1" applyProtection="1">
      <alignment horizontal="center" vertical="center"/>
      <protection/>
    </xf>
    <xf numFmtId="0" fontId="5" fillId="33" borderId="11" xfId="34" applyFont="1" applyFill="1" applyBorder="1" applyAlignment="1" applyProtection="1">
      <alignment horizontal="center" vertical="center"/>
      <protection/>
    </xf>
    <xf numFmtId="0" fontId="5" fillId="33" borderId="12" xfId="34" applyFont="1" applyFill="1" applyBorder="1" applyAlignment="1" applyProtection="1">
      <alignment horizontal="center" vertical="center"/>
      <protection/>
    </xf>
    <xf numFmtId="0" fontId="5" fillId="33" borderId="13" xfId="34" applyFont="1" applyFill="1" applyBorder="1" applyAlignment="1" applyProtection="1">
      <alignment horizontal="center" vertical="center"/>
      <protection/>
    </xf>
    <xf numFmtId="0" fontId="5" fillId="33" borderId="14" xfId="34" applyFont="1" applyFill="1" applyBorder="1" applyAlignment="1" applyProtection="1">
      <alignment horizontal="center" vertical="center"/>
      <protection/>
    </xf>
    <xf numFmtId="0" fontId="5" fillId="33" borderId="10" xfId="34" applyFont="1" applyFill="1" applyBorder="1" applyAlignment="1" applyProtection="1">
      <alignment horizontal="center" vertical="center"/>
      <protection/>
    </xf>
    <xf numFmtId="0" fontId="6" fillId="0" borderId="0" xfId="34" applyFont="1" applyProtection="1">
      <alignment/>
      <protection/>
    </xf>
    <xf numFmtId="0" fontId="7" fillId="33" borderId="15" xfId="34" applyFont="1" applyFill="1" applyBorder="1" applyAlignment="1" applyProtection="1">
      <alignment horizontal="center" vertical="center"/>
      <protection/>
    </xf>
    <xf numFmtId="0" fontId="7" fillId="0" borderId="16" xfId="34" applyFont="1" applyBorder="1" applyAlignment="1" applyProtection="1">
      <alignment horizontal="left" vertical="center"/>
      <protection/>
    </xf>
    <xf numFmtId="0" fontId="6" fillId="0" borderId="16" xfId="34" applyFont="1" applyBorder="1" applyAlignment="1" applyProtection="1">
      <alignment horizontal="center" vertical="center"/>
      <protection/>
    </xf>
    <xf numFmtId="0" fontId="6" fillId="0" borderId="17" xfId="34" applyFont="1" applyBorder="1" applyAlignment="1" applyProtection="1">
      <alignment horizontal="center" vertical="center"/>
      <protection/>
    </xf>
    <xf numFmtId="0" fontId="6" fillId="0" borderId="18" xfId="34" applyFont="1" applyBorder="1" applyAlignment="1" applyProtection="1">
      <alignment horizontal="center" vertical="center"/>
      <protection/>
    </xf>
    <xf numFmtId="0" fontId="4" fillId="33" borderId="16" xfId="34" applyFont="1" applyFill="1" applyBorder="1" applyAlignment="1" applyProtection="1">
      <alignment horizontal="center" vertical="center"/>
      <protection/>
    </xf>
    <xf numFmtId="0" fontId="6" fillId="0" borderId="17" xfId="34" applyFont="1" applyBorder="1" applyAlignment="1" applyProtection="1">
      <alignment horizontal="center" vertical="center"/>
      <protection locked="0"/>
    </xf>
    <xf numFmtId="0" fontId="6" fillId="0" borderId="18" xfId="34" applyFont="1" applyBorder="1" applyAlignment="1" applyProtection="1">
      <alignment horizontal="center" vertical="center"/>
      <protection locked="0"/>
    </xf>
    <xf numFmtId="0" fontId="7" fillId="0" borderId="19" xfId="34" applyFont="1" applyBorder="1" applyAlignment="1" applyProtection="1">
      <alignment horizontal="left" vertical="center"/>
      <protection/>
    </xf>
    <xf numFmtId="0" fontId="6" fillId="0" borderId="19" xfId="34" applyFont="1" applyBorder="1" applyAlignment="1" applyProtection="1">
      <alignment horizontal="center" vertical="center"/>
      <protection/>
    </xf>
    <xf numFmtId="0" fontId="6" fillId="0" borderId="20" xfId="34" applyFont="1" applyBorder="1" applyAlignment="1" applyProtection="1">
      <alignment horizontal="center" vertical="center"/>
      <protection/>
    </xf>
    <xf numFmtId="0" fontId="6" fillId="0" borderId="21" xfId="34" applyFont="1" applyBorder="1" applyAlignment="1" applyProtection="1">
      <alignment horizontal="center" vertical="center"/>
      <protection/>
    </xf>
    <xf numFmtId="0" fontId="4" fillId="33" borderId="19" xfId="34" applyFont="1" applyFill="1" applyBorder="1" applyAlignment="1" applyProtection="1">
      <alignment horizontal="center" vertical="center"/>
      <protection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>
      <alignment horizontal="center" vertical="center"/>
      <protection locked="0"/>
    </xf>
    <xf numFmtId="0" fontId="7" fillId="0" borderId="22" xfId="34" applyFont="1" applyBorder="1" applyAlignment="1" applyProtection="1">
      <alignment horizontal="left" vertical="center"/>
      <protection/>
    </xf>
    <xf numFmtId="0" fontId="6" fillId="0" borderId="22" xfId="34" applyFont="1" applyBorder="1" applyAlignment="1" applyProtection="1">
      <alignment horizontal="center" vertical="center"/>
      <protection/>
    </xf>
    <xf numFmtId="0" fontId="6" fillId="0" borderId="23" xfId="34" applyFont="1" applyBorder="1" applyAlignment="1" applyProtection="1">
      <alignment horizontal="center" vertical="center"/>
      <protection/>
    </xf>
    <xf numFmtId="0" fontId="6" fillId="0" borderId="24" xfId="34" applyFont="1" applyBorder="1" applyAlignment="1" applyProtection="1">
      <alignment horizontal="center" vertical="center"/>
      <protection/>
    </xf>
    <xf numFmtId="0" fontId="4" fillId="33" borderId="22" xfId="34" applyFont="1" applyFill="1" applyBorder="1" applyAlignment="1" applyProtection="1">
      <alignment horizontal="center" vertical="center"/>
      <protection/>
    </xf>
    <xf numFmtId="0" fontId="6" fillId="0" borderId="23" xfId="34" applyFont="1" applyBorder="1" applyAlignment="1" applyProtection="1">
      <alignment horizontal="center" vertical="center"/>
      <protection locked="0"/>
    </xf>
    <xf numFmtId="0" fontId="6" fillId="0" borderId="24" xfId="34" applyFont="1" applyBorder="1" applyAlignment="1" applyProtection="1">
      <alignment horizontal="center" vertical="center"/>
      <protection locked="0"/>
    </xf>
    <xf numFmtId="0" fontId="7" fillId="33" borderId="25" xfId="34" applyFont="1" applyFill="1" applyBorder="1" applyAlignment="1" applyProtection="1">
      <alignment horizontal="center" vertical="center"/>
      <protection/>
    </xf>
    <xf numFmtId="0" fontId="7" fillId="33" borderId="26" xfId="34" applyFont="1" applyFill="1" applyBorder="1" applyAlignment="1" applyProtection="1">
      <alignment horizontal="center" vertical="center"/>
      <protection/>
    </xf>
    <xf numFmtId="0" fontId="7" fillId="0" borderId="27" xfId="34" applyFont="1" applyBorder="1" applyAlignment="1" applyProtection="1">
      <alignment horizontal="left" vertical="center"/>
      <protection/>
    </xf>
    <xf numFmtId="0" fontId="6" fillId="0" borderId="27" xfId="34" applyFont="1" applyBorder="1" applyAlignment="1" applyProtection="1">
      <alignment horizontal="center" vertical="center"/>
      <protection/>
    </xf>
    <xf numFmtId="0" fontId="6" fillId="0" borderId="28" xfId="34" applyFont="1" applyBorder="1" applyAlignment="1" applyProtection="1">
      <alignment horizontal="center" vertical="center"/>
      <protection/>
    </xf>
    <xf numFmtId="0" fontId="6" fillId="0" borderId="29" xfId="34" applyFont="1" applyBorder="1" applyAlignment="1" applyProtection="1">
      <alignment horizontal="center" vertical="center"/>
      <protection/>
    </xf>
    <xf numFmtId="0" fontId="4" fillId="33" borderId="27" xfId="34" applyFont="1" applyFill="1" applyBorder="1" applyAlignment="1" applyProtection="1">
      <alignment horizontal="center" vertical="center"/>
      <protection/>
    </xf>
    <xf numFmtId="0" fontId="6" fillId="0" borderId="28" xfId="34" applyFont="1" applyBorder="1" applyAlignment="1" applyProtection="1">
      <alignment horizontal="center" vertical="center"/>
      <protection locked="0"/>
    </xf>
    <xf numFmtId="0" fontId="6" fillId="0" borderId="29" xfId="34" applyFont="1" applyBorder="1" applyAlignment="1" applyProtection="1">
      <alignment horizontal="center" vertical="center"/>
      <protection locked="0"/>
    </xf>
    <xf numFmtId="0" fontId="7" fillId="33" borderId="30" xfId="34" applyFont="1" applyFill="1" applyBorder="1" applyAlignment="1" applyProtection="1">
      <alignment horizontal="center" vertical="center"/>
      <protection/>
    </xf>
    <xf numFmtId="0" fontId="7" fillId="0" borderId="31" xfId="34" applyFont="1" applyBorder="1" applyAlignment="1" applyProtection="1">
      <alignment horizontal="left" vertical="center"/>
      <protection/>
    </xf>
    <xf numFmtId="0" fontId="6" fillId="0" borderId="31" xfId="34" applyFont="1" applyBorder="1" applyAlignment="1" applyProtection="1">
      <alignment horizontal="center" vertical="center"/>
      <protection/>
    </xf>
    <xf numFmtId="0" fontId="6" fillId="0" borderId="32" xfId="34" applyFont="1" applyBorder="1" applyAlignment="1" applyProtection="1">
      <alignment horizontal="center" vertical="center"/>
      <protection/>
    </xf>
    <xf numFmtId="0" fontId="6" fillId="0" borderId="33" xfId="34" applyFont="1" applyBorder="1" applyAlignment="1" applyProtection="1">
      <alignment horizontal="center" vertical="center"/>
      <protection/>
    </xf>
    <xf numFmtId="0" fontId="4" fillId="33" borderId="31" xfId="34" applyFont="1" applyFill="1" applyBorder="1" applyAlignment="1" applyProtection="1">
      <alignment horizontal="center" vertical="center"/>
      <protection/>
    </xf>
    <xf numFmtId="0" fontId="6" fillId="0" borderId="32" xfId="34" applyFont="1" applyBorder="1" applyAlignment="1" applyProtection="1">
      <alignment horizontal="center" vertical="center"/>
      <protection locked="0"/>
    </xf>
    <xf numFmtId="0" fontId="6" fillId="0" borderId="33" xfId="34" applyFont="1" applyBorder="1" applyAlignment="1" applyProtection="1">
      <alignment horizontal="center" vertical="center"/>
      <protection locked="0"/>
    </xf>
    <xf numFmtId="0" fontId="3" fillId="0" borderId="0" xfId="34" applyFont="1" applyBorder="1" applyAlignment="1" applyProtection="1">
      <alignment horizontal="center" vertical="center"/>
      <protection/>
    </xf>
    <xf numFmtId="0" fontId="4" fillId="33" borderId="10" xfId="34" applyFont="1" applyFill="1" applyBorder="1" applyAlignment="1" applyProtection="1">
      <alignment horizontal="center" vertical="center"/>
      <protection/>
    </xf>
    <xf numFmtId="0" fontId="7" fillId="34" borderId="0" xfId="34" applyFont="1" applyFill="1" applyBorder="1" applyAlignment="1" applyProtection="1">
      <alignment horizontal="center" vertical="center"/>
      <protection/>
    </xf>
    <xf numFmtId="0" fontId="7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4" fillId="34" borderId="0" xfId="34" applyFont="1" applyFill="1" applyBorder="1" applyAlignment="1" applyProtection="1">
      <alignment horizontal="center" vertical="center"/>
      <protection/>
    </xf>
    <xf numFmtId="0" fontId="6" fillId="35" borderId="0" xfId="34" applyFont="1" applyFill="1" applyBorder="1" applyAlignment="1" applyProtection="1">
      <alignment horizontal="center" vertical="center"/>
      <protection locked="0"/>
    </xf>
    <xf numFmtId="0" fontId="7" fillId="0" borderId="34" xfId="34" applyFont="1" applyBorder="1" applyAlignment="1" applyProtection="1">
      <alignment horizontal="left" vertical="center"/>
      <protection/>
    </xf>
    <xf numFmtId="0" fontId="6" fillId="0" borderId="34" xfId="34" applyFont="1" applyBorder="1" applyAlignment="1" applyProtection="1">
      <alignment horizontal="center" vertical="center"/>
      <protection/>
    </xf>
    <xf numFmtId="0" fontId="6" fillId="0" borderId="35" xfId="34" applyFont="1" applyBorder="1" applyAlignment="1" applyProtection="1">
      <alignment horizontal="center" vertical="center"/>
      <protection/>
    </xf>
    <xf numFmtId="0" fontId="6" fillId="0" borderId="36" xfId="34" applyFont="1" applyBorder="1" applyAlignment="1" applyProtection="1">
      <alignment horizontal="center" vertical="center"/>
      <protection/>
    </xf>
    <xf numFmtId="0" fontId="4" fillId="33" borderId="34" xfId="34" applyFont="1" applyFill="1" applyBorder="1" applyAlignment="1" applyProtection="1">
      <alignment horizontal="center" vertical="center"/>
      <protection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>
      <alignment horizontal="center" vertical="center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showZeros="0" tabSelected="1" zoomScale="86" zoomScaleNormal="86" zoomScalePageLayoutView="0" workbookViewId="0" topLeftCell="A1">
      <selection activeCell="D26" sqref="D26"/>
    </sheetView>
  </sheetViews>
  <sheetFormatPr defaultColWidth="11.57421875" defaultRowHeight="12.75"/>
  <cols>
    <col min="1" max="1" width="1.57421875" style="1" customWidth="1"/>
    <col min="2" max="2" width="7.8515625" style="1" customWidth="1"/>
    <col min="3" max="3" width="35.7109375" style="1" customWidth="1"/>
    <col min="4" max="4" width="28.421875" style="1" customWidth="1"/>
    <col min="5" max="5" width="12.8515625" style="1" customWidth="1"/>
    <col min="6" max="6" width="17.140625" style="1" customWidth="1"/>
    <col min="7" max="8" width="12.8515625" style="1" customWidth="1"/>
    <col min="9" max="9" width="14.8515625" style="1" customWidth="1"/>
    <col min="10" max="11" width="12.8515625" style="1" customWidth="1"/>
    <col min="12" max="12" width="16.28125" style="1" customWidth="1"/>
    <col min="13" max="13" width="12.8515625" style="1" customWidth="1"/>
    <col min="14" max="14" width="11.7109375" style="1" customWidth="1"/>
    <col min="15" max="253" width="9.140625" style="1" customWidth="1"/>
  </cols>
  <sheetData>
    <row r="1" spans="2:13" ht="35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5:13" ht="30.75" customHeight="1">
      <c r="E3" s="52" t="s">
        <v>1</v>
      </c>
      <c r="F3" s="52"/>
      <c r="G3" s="52"/>
      <c r="H3" s="52" t="s">
        <v>2</v>
      </c>
      <c r="I3" s="52"/>
      <c r="J3" s="52"/>
      <c r="K3" s="52" t="s">
        <v>3</v>
      </c>
      <c r="L3" s="52"/>
      <c r="M3" s="52"/>
    </row>
    <row r="4" spans="2:13" s="3" customFormat="1" ht="30.75" customHeight="1">
      <c r="B4" s="4"/>
      <c r="C4" s="2" t="s">
        <v>4</v>
      </c>
      <c r="D4" s="5" t="s">
        <v>5</v>
      </c>
      <c r="E4" s="6" t="s">
        <v>6</v>
      </c>
      <c r="F4" s="7" t="s">
        <v>7</v>
      </c>
      <c r="G4" s="8" t="s">
        <v>3</v>
      </c>
      <c r="H4" s="7" t="s">
        <v>6</v>
      </c>
      <c r="I4" s="7" t="s">
        <v>7</v>
      </c>
      <c r="J4" s="9" t="s">
        <v>3</v>
      </c>
      <c r="K4" s="6" t="s">
        <v>6</v>
      </c>
      <c r="L4" s="7" t="s">
        <v>7</v>
      </c>
      <c r="M4" s="10" t="s">
        <v>8</v>
      </c>
    </row>
    <row r="5" spans="2:13" s="11" customFormat="1" ht="23.25">
      <c r="B5" s="12">
        <v>1</v>
      </c>
      <c r="C5" s="13" t="s">
        <v>9</v>
      </c>
      <c r="D5" s="14" t="s">
        <v>2</v>
      </c>
      <c r="E5" s="15">
        <f>+102+88+109+96</f>
        <v>395</v>
      </c>
      <c r="F5" s="16">
        <f>+44+43+35+36</f>
        <v>158</v>
      </c>
      <c r="G5" s="17">
        <f aca="true" t="shared" si="0" ref="G5:G27">E5+F5</f>
        <v>553</v>
      </c>
      <c r="H5" s="18">
        <v>381</v>
      </c>
      <c r="I5" s="19">
        <v>203</v>
      </c>
      <c r="J5" s="17">
        <f aca="true" t="shared" si="1" ref="J5:J24">H5+I5</f>
        <v>584</v>
      </c>
      <c r="K5" s="15">
        <f aca="true" t="shared" si="2" ref="K5:K27">+E5+H5</f>
        <v>776</v>
      </c>
      <c r="L5" s="16">
        <f aca="true" t="shared" si="3" ref="L5:L27">+F5+I5</f>
        <v>361</v>
      </c>
      <c r="M5" s="17">
        <f aca="true" t="shared" si="4" ref="M5:M27">G5+J5</f>
        <v>1137</v>
      </c>
    </row>
    <row r="6" spans="2:13" s="11" customFormat="1" ht="23.25">
      <c r="B6" s="12">
        <v>2</v>
      </c>
      <c r="C6" s="20" t="s">
        <v>10</v>
      </c>
      <c r="D6" s="21" t="s">
        <v>2</v>
      </c>
      <c r="E6" s="22">
        <f>+96+90+97+95</f>
        <v>378</v>
      </c>
      <c r="F6" s="23">
        <f>+53+45+36+45</f>
        <v>179</v>
      </c>
      <c r="G6" s="24">
        <f t="shared" si="0"/>
        <v>557</v>
      </c>
      <c r="H6" s="25">
        <v>371</v>
      </c>
      <c r="I6" s="26">
        <v>183</v>
      </c>
      <c r="J6" s="24">
        <f t="shared" si="1"/>
        <v>554</v>
      </c>
      <c r="K6" s="22">
        <f t="shared" si="2"/>
        <v>749</v>
      </c>
      <c r="L6" s="23">
        <f t="shared" si="3"/>
        <v>362</v>
      </c>
      <c r="M6" s="24">
        <f t="shared" si="4"/>
        <v>1111</v>
      </c>
    </row>
    <row r="7" spans="2:13" s="11" customFormat="1" ht="23.25">
      <c r="B7" s="12">
        <v>3</v>
      </c>
      <c r="C7" s="27" t="s">
        <v>11</v>
      </c>
      <c r="D7" s="28" t="s">
        <v>2</v>
      </c>
      <c r="E7" s="29">
        <f>+86+101+79+92</f>
        <v>358</v>
      </c>
      <c r="F7" s="30">
        <f>+51+60+51+53</f>
        <v>215</v>
      </c>
      <c r="G7" s="31">
        <f t="shared" si="0"/>
        <v>573</v>
      </c>
      <c r="H7" s="32">
        <v>370</v>
      </c>
      <c r="I7" s="33">
        <v>157</v>
      </c>
      <c r="J7" s="40">
        <f t="shared" si="1"/>
        <v>527</v>
      </c>
      <c r="K7" s="29">
        <f t="shared" si="2"/>
        <v>728</v>
      </c>
      <c r="L7" s="30">
        <f t="shared" si="3"/>
        <v>372</v>
      </c>
      <c r="M7" s="31">
        <f t="shared" si="4"/>
        <v>1100</v>
      </c>
    </row>
    <row r="8" spans="2:13" s="11" customFormat="1" ht="23.25">
      <c r="B8" s="12">
        <v>4</v>
      </c>
      <c r="C8" s="20" t="s">
        <v>12</v>
      </c>
      <c r="D8" s="21" t="s">
        <v>13</v>
      </c>
      <c r="E8" s="22">
        <f>+93+84+99+89</f>
        <v>365</v>
      </c>
      <c r="F8" s="23">
        <f>+53+43+50+54</f>
        <v>200</v>
      </c>
      <c r="G8" s="24">
        <f t="shared" si="0"/>
        <v>565</v>
      </c>
      <c r="H8" s="25">
        <v>347</v>
      </c>
      <c r="I8" s="26">
        <v>187</v>
      </c>
      <c r="J8" s="17">
        <f t="shared" si="1"/>
        <v>534</v>
      </c>
      <c r="K8" s="22">
        <f t="shared" si="2"/>
        <v>712</v>
      </c>
      <c r="L8" s="23">
        <f t="shared" si="3"/>
        <v>387</v>
      </c>
      <c r="M8" s="24">
        <f t="shared" si="4"/>
        <v>1099</v>
      </c>
    </row>
    <row r="9" spans="2:13" s="11" customFormat="1" ht="23.25">
      <c r="B9" s="12">
        <v>5</v>
      </c>
      <c r="C9" s="20" t="s">
        <v>14</v>
      </c>
      <c r="D9" s="21" t="s">
        <v>15</v>
      </c>
      <c r="E9" s="22">
        <f>+98+89+93+82</f>
        <v>362</v>
      </c>
      <c r="F9" s="23">
        <f>+54+33+61+45</f>
        <v>193</v>
      </c>
      <c r="G9" s="24">
        <f t="shared" si="0"/>
        <v>555</v>
      </c>
      <c r="H9" s="25">
        <v>367</v>
      </c>
      <c r="I9" s="26">
        <v>177</v>
      </c>
      <c r="J9" s="24">
        <f t="shared" si="1"/>
        <v>544</v>
      </c>
      <c r="K9" s="22">
        <f t="shared" si="2"/>
        <v>729</v>
      </c>
      <c r="L9" s="23">
        <f t="shared" si="3"/>
        <v>370</v>
      </c>
      <c r="M9" s="24">
        <f t="shared" si="4"/>
        <v>1099</v>
      </c>
    </row>
    <row r="10" spans="2:13" s="11" customFormat="1" ht="23.25">
      <c r="B10" s="12">
        <v>6</v>
      </c>
      <c r="C10" s="20" t="s">
        <v>16</v>
      </c>
      <c r="D10" s="21" t="s">
        <v>15</v>
      </c>
      <c r="E10" s="22">
        <f>+93+100+89+95</f>
        <v>377</v>
      </c>
      <c r="F10" s="23">
        <f>+43+42+35+53</f>
        <v>173</v>
      </c>
      <c r="G10" s="24">
        <f t="shared" si="0"/>
        <v>550</v>
      </c>
      <c r="H10" s="25">
        <v>363</v>
      </c>
      <c r="I10" s="26">
        <v>167</v>
      </c>
      <c r="J10" s="24">
        <f t="shared" si="1"/>
        <v>530</v>
      </c>
      <c r="K10" s="22">
        <f t="shared" si="2"/>
        <v>740</v>
      </c>
      <c r="L10" s="23">
        <f t="shared" si="3"/>
        <v>340</v>
      </c>
      <c r="M10" s="24">
        <f t="shared" si="4"/>
        <v>1080</v>
      </c>
    </row>
    <row r="11" spans="2:13" s="11" customFormat="1" ht="23.25">
      <c r="B11" s="12">
        <v>7</v>
      </c>
      <c r="C11" s="20" t="s">
        <v>17</v>
      </c>
      <c r="D11" s="21" t="s">
        <v>13</v>
      </c>
      <c r="E11" s="22">
        <f>+91+90+76+97</f>
        <v>354</v>
      </c>
      <c r="F11" s="23">
        <f>+52+27+43+45</f>
        <v>167</v>
      </c>
      <c r="G11" s="24">
        <f t="shared" si="0"/>
        <v>521</v>
      </c>
      <c r="H11" s="25">
        <v>368</v>
      </c>
      <c r="I11" s="26">
        <v>178</v>
      </c>
      <c r="J11" s="24">
        <f t="shared" si="1"/>
        <v>546</v>
      </c>
      <c r="K11" s="22">
        <f t="shared" si="2"/>
        <v>722</v>
      </c>
      <c r="L11" s="23">
        <f t="shared" si="3"/>
        <v>345</v>
      </c>
      <c r="M11" s="24">
        <f t="shared" si="4"/>
        <v>1067</v>
      </c>
    </row>
    <row r="12" spans="2:13" s="11" customFormat="1" ht="23.25">
      <c r="B12" s="12">
        <v>8</v>
      </c>
      <c r="C12" s="13" t="s">
        <v>18</v>
      </c>
      <c r="D12" s="14" t="s">
        <v>15</v>
      </c>
      <c r="E12" s="15">
        <f>+91+83+99+92</f>
        <v>365</v>
      </c>
      <c r="F12" s="16">
        <f>+52+43+58+35</f>
        <v>188</v>
      </c>
      <c r="G12" s="17">
        <f t="shared" si="0"/>
        <v>553</v>
      </c>
      <c r="H12" s="18">
        <v>346</v>
      </c>
      <c r="I12" s="19">
        <v>163</v>
      </c>
      <c r="J12" s="17">
        <f t="shared" si="1"/>
        <v>509</v>
      </c>
      <c r="K12" s="15">
        <f t="shared" si="2"/>
        <v>711</v>
      </c>
      <c r="L12" s="16">
        <f t="shared" si="3"/>
        <v>351</v>
      </c>
      <c r="M12" s="17">
        <f t="shared" si="4"/>
        <v>1062</v>
      </c>
    </row>
    <row r="13" spans="2:13" s="11" customFormat="1" ht="23.25">
      <c r="B13" s="12">
        <v>9</v>
      </c>
      <c r="C13" s="20" t="s">
        <v>19</v>
      </c>
      <c r="D13" s="21" t="s">
        <v>2</v>
      </c>
      <c r="E13" s="22">
        <f>+87+89+90+85</f>
        <v>351</v>
      </c>
      <c r="F13" s="23">
        <f>+53+44+44+57</f>
        <v>198</v>
      </c>
      <c r="G13" s="24">
        <f t="shared" si="0"/>
        <v>549</v>
      </c>
      <c r="H13" s="25">
        <v>350</v>
      </c>
      <c r="I13" s="26">
        <v>162</v>
      </c>
      <c r="J13" s="24">
        <f t="shared" si="1"/>
        <v>512</v>
      </c>
      <c r="K13" s="22">
        <f t="shared" si="2"/>
        <v>701</v>
      </c>
      <c r="L13" s="23">
        <f t="shared" si="3"/>
        <v>360</v>
      </c>
      <c r="M13" s="24">
        <f t="shared" si="4"/>
        <v>1061</v>
      </c>
    </row>
    <row r="14" spans="2:13" s="11" customFormat="1" ht="23.25">
      <c r="B14" s="12">
        <v>10</v>
      </c>
      <c r="C14" s="20" t="s">
        <v>20</v>
      </c>
      <c r="D14" s="21" t="s">
        <v>15</v>
      </c>
      <c r="E14" s="22">
        <f>+81+94+92+89</f>
        <v>356</v>
      </c>
      <c r="F14" s="23">
        <f>+45+35+35+63</f>
        <v>178</v>
      </c>
      <c r="G14" s="24">
        <f t="shared" si="0"/>
        <v>534</v>
      </c>
      <c r="H14" s="25">
        <v>329</v>
      </c>
      <c r="I14" s="26">
        <v>177</v>
      </c>
      <c r="J14" s="24">
        <f t="shared" si="1"/>
        <v>506</v>
      </c>
      <c r="K14" s="22">
        <f t="shared" si="2"/>
        <v>685</v>
      </c>
      <c r="L14" s="23">
        <f t="shared" si="3"/>
        <v>355</v>
      </c>
      <c r="M14" s="24">
        <f t="shared" si="4"/>
        <v>1040</v>
      </c>
    </row>
    <row r="15" spans="2:13" s="11" customFormat="1" ht="23.25">
      <c r="B15" s="12">
        <v>11</v>
      </c>
      <c r="C15" s="20" t="s">
        <v>21</v>
      </c>
      <c r="D15" s="21" t="s">
        <v>2</v>
      </c>
      <c r="E15" s="22">
        <f>+90+86+83+83</f>
        <v>342</v>
      </c>
      <c r="F15" s="23">
        <f>+34+33+52+43</f>
        <v>162</v>
      </c>
      <c r="G15" s="24">
        <f t="shared" si="0"/>
        <v>504</v>
      </c>
      <c r="H15" s="25">
        <v>368</v>
      </c>
      <c r="I15" s="26">
        <v>167</v>
      </c>
      <c r="J15" s="24">
        <f t="shared" si="1"/>
        <v>535</v>
      </c>
      <c r="K15" s="22">
        <f t="shared" si="2"/>
        <v>710</v>
      </c>
      <c r="L15" s="23">
        <f t="shared" si="3"/>
        <v>329</v>
      </c>
      <c r="M15" s="24">
        <f t="shared" si="4"/>
        <v>1039</v>
      </c>
    </row>
    <row r="16" spans="2:13" s="11" customFormat="1" ht="24" thickBot="1">
      <c r="B16" s="43">
        <v>12</v>
      </c>
      <c r="C16" s="44" t="s">
        <v>22</v>
      </c>
      <c r="D16" s="45" t="s">
        <v>2</v>
      </c>
      <c r="E16" s="46">
        <v>358</v>
      </c>
      <c r="F16" s="47">
        <v>160</v>
      </c>
      <c r="G16" s="48">
        <f t="shared" si="0"/>
        <v>518</v>
      </c>
      <c r="H16" s="49">
        <v>365</v>
      </c>
      <c r="I16" s="50">
        <v>151</v>
      </c>
      <c r="J16" s="48">
        <f t="shared" si="1"/>
        <v>516</v>
      </c>
      <c r="K16" s="46">
        <f t="shared" si="2"/>
        <v>723</v>
      </c>
      <c r="L16" s="47">
        <f t="shared" si="3"/>
        <v>311</v>
      </c>
      <c r="M16" s="48">
        <f t="shared" si="4"/>
        <v>1034</v>
      </c>
    </row>
    <row r="17" spans="2:13" s="11" customFormat="1" ht="23.25">
      <c r="B17" s="34">
        <v>13</v>
      </c>
      <c r="C17" s="13" t="s">
        <v>23</v>
      </c>
      <c r="D17" s="14" t="s">
        <v>2</v>
      </c>
      <c r="E17" s="15">
        <f>+96+81+90+95</f>
        <v>362</v>
      </c>
      <c r="F17" s="16">
        <f>+40+36+40+51</f>
        <v>167</v>
      </c>
      <c r="G17" s="17">
        <f t="shared" si="0"/>
        <v>529</v>
      </c>
      <c r="H17" s="18">
        <v>357</v>
      </c>
      <c r="I17" s="19">
        <v>146</v>
      </c>
      <c r="J17" s="17">
        <f t="shared" si="1"/>
        <v>503</v>
      </c>
      <c r="K17" s="15">
        <f t="shared" si="2"/>
        <v>719</v>
      </c>
      <c r="L17" s="16">
        <f t="shared" si="3"/>
        <v>313</v>
      </c>
      <c r="M17" s="17">
        <f t="shared" si="4"/>
        <v>1032</v>
      </c>
    </row>
    <row r="18" spans="2:13" s="11" customFormat="1" ht="23.25">
      <c r="B18" s="35">
        <v>14</v>
      </c>
      <c r="C18" s="20" t="s">
        <v>24</v>
      </c>
      <c r="D18" s="21" t="s">
        <v>13</v>
      </c>
      <c r="E18" s="22">
        <f>+85+87+82+93</f>
        <v>347</v>
      </c>
      <c r="F18" s="23">
        <f>+54+43+44+34</f>
        <v>175</v>
      </c>
      <c r="G18" s="24">
        <f t="shared" si="0"/>
        <v>522</v>
      </c>
      <c r="H18" s="25">
        <v>348</v>
      </c>
      <c r="I18" s="26">
        <v>155</v>
      </c>
      <c r="J18" s="24">
        <f t="shared" si="1"/>
        <v>503</v>
      </c>
      <c r="K18" s="22">
        <f t="shared" si="2"/>
        <v>695</v>
      </c>
      <c r="L18" s="23">
        <f t="shared" si="3"/>
        <v>330</v>
      </c>
      <c r="M18" s="24">
        <f t="shared" si="4"/>
        <v>1025</v>
      </c>
    </row>
    <row r="19" spans="2:13" s="11" customFormat="1" ht="23.25">
      <c r="B19" s="34">
        <v>15</v>
      </c>
      <c r="C19" s="20" t="s">
        <v>25</v>
      </c>
      <c r="D19" s="21" t="s">
        <v>15</v>
      </c>
      <c r="E19" s="22">
        <f>+78+96+97+85</f>
        <v>356</v>
      </c>
      <c r="F19" s="23">
        <f>+44+44+33+33</f>
        <v>154</v>
      </c>
      <c r="G19" s="24">
        <f t="shared" si="0"/>
        <v>510</v>
      </c>
      <c r="H19" s="25">
        <v>342</v>
      </c>
      <c r="I19" s="26">
        <v>157</v>
      </c>
      <c r="J19" s="24">
        <f t="shared" si="1"/>
        <v>499</v>
      </c>
      <c r="K19" s="22">
        <f t="shared" si="2"/>
        <v>698</v>
      </c>
      <c r="L19" s="23">
        <f t="shared" si="3"/>
        <v>311</v>
      </c>
      <c r="M19" s="24">
        <f t="shared" si="4"/>
        <v>1009</v>
      </c>
    </row>
    <row r="20" spans="2:13" s="11" customFormat="1" ht="23.25">
      <c r="B20" s="12">
        <v>16</v>
      </c>
      <c r="C20" s="20" t="s">
        <v>26</v>
      </c>
      <c r="D20" s="21" t="s">
        <v>15</v>
      </c>
      <c r="E20" s="22">
        <f>+90+88+92+82</f>
        <v>352</v>
      </c>
      <c r="F20" s="23">
        <f>+24+26+36+33</f>
        <v>119</v>
      </c>
      <c r="G20" s="24">
        <f t="shared" si="0"/>
        <v>471</v>
      </c>
      <c r="H20" s="25">
        <v>365</v>
      </c>
      <c r="I20" s="26">
        <v>157</v>
      </c>
      <c r="J20" s="24">
        <f t="shared" si="1"/>
        <v>522</v>
      </c>
      <c r="K20" s="22">
        <f t="shared" si="2"/>
        <v>717</v>
      </c>
      <c r="L20" s="23">
        <f t="shared" si="3"/>
        <v>276</v>
      </c>
      <c r="M20" s="24">
        <f t="shared" si="4"/>
        <v>993</v>
      </c>
    </row>
    <row r="21" spans="2:13" s="11" customFormat="1" ht="23.25">
      <c r="B21" s="12">
        <v>17</v>
      </c>
      <c r="C21" s="20" t="s">
        <v>27</v>
      </c>
      <c r="D21" s="21" t="s">
        <v>15</v>
      </c>
      <c r="E21" s="22">
        <f>+83+84+93+85</f>
        <v>345</v>
      </c>
      <c r="F21" s="23">
        <f>+32+44+36+35</f>
        <v>147</v>
      </c>
      <c r="G21" s="24">
        <f t="shared" si="0"/>
        <v>492</v>
      </c>
      <c r="H21" s="25">
        <v>329</v>
      </c>
      <c r="I21" s="26">
        <v>161</v>
      </c>
      <c r="J21" s="24">
        <f t="shared" si="1"/>
        <v>490</v>
      </c>
      <c r="K21" s="22">
        <f t="shared" si="2"/>
        <v>674</v>
      </c>
      <c r="L21" s="23">
        <f t="shared" si="3"/>
        <v>308</v>
      </c>
      <c r="M21" s="24">
        <f t="shared" si="4"/>
        <v>982</v>
      </c>
    </row>
    <row r="22" spans="2:13" s="11" customFormat="1" ht="23.25">
      <c r="B22" s="12">
        <v>18</v>
      </c>
      <c r="C22" s="20" t="s">
        <v>28</v>
      </c>
      <c r="D22" s="21" t="s">
        <v>2</v>
      </c>
      <c r="E22" s="22">
        <f>+86+80+89+78</f>
        <v>333</v>
      </c>
      <c r="F22" s="23">
        <f>+36+35+33+25</f>
        <v>129</v>
      </c>
      <c r="G22" s="24">
        <f t="shared" si="0"/>
        <v>462</v>
      </c>
      <c r="H22" s="25">
        <v>357</v>
      </c>
      <c r="I22" s="26">
        <v>153</v>
      </c>
      <c r="J22" s="24">
        <f t="shared" si="1"/>
        <v>510</v>
      </c>
      <c r="K22" s="22">
        <f t="shared" si="2"/>
        <v>690</v>
      </c>
      <c r="L22" s="23">
        <f t="shared" si="3"/>
        <v>282</v>
      </c>
      <c r="M22" s="24">
        <f t="shared" si="4"/>
        <v>972</v>
      </c>
    </row>
    <row r="23" spans="2:13" s="11" customFormat="1" ht="23.25">
      <c r="B23" s="12">
        <v>19</v>
      </c>
      <c r="C23" s="36" t="s">
        <v>29</v>
      </c>
      <c r="D23" s="37" t="s">
        <v>15</v>
      </c>
      <c r="E23" s="38">
        <f>+92+84+80+89</f>
        <v>345</v>
      </c>
      <c r="F23" s="39">
        <f>+16+38+43+18</f>
        <v>115</v>
      </c>
      <c r="G23" s="40">
        <f t="shared" si="0"/>
        <v>460</v>
      </c>
      <c r="H23" s="41">
        <v>342</v>
      </c>
      <c r="I23" s="42">
        <v>120</v>
      </c>
      <c r="J23" s="40">
        <f t="shared" si="1"/>
        <v>462</v>
      </c>
      <c r="K23" s="38">
        <f t="shared" si="2"/>
        <v>687</v>
      </c>
      <c r="L23" s="39">
        <f t="shared" si="3"/>
        <v>235</v>
      </c>
      <c r="M23" s="40">
        <f t="shared" si="4"/>
        <v>922</v>
      </c>
    </row>
    <row r="24" spans="2:13" ht="24" thickBot="1">
      <c r="B24" s="43">
        <v>20</v>
      </c>
      <c r="C24" s="58" t="s">
        <v>30</v>
      </c>
      <c r="D24" s="59" t="s">
        <v>2</v>
      </c>
      <c r="E24" s="60">
        <f>+89+88+88+88</f>
        <v>353</v>
      </c>
      <c r="F24" s="61">
        <f>+34+34+42+36</f>
        <v>146</v>
      </c>
      <c r="G24" s="62">
        <f t="shared" si="0"/>
        <v>499</v>
      </c>
      <c r="H24" s="63">
        <v>0</v>
      </c>
      <c r="I24" s="64">
        <v>0</v>
      </c>
      <c r="J24" s="62">
        <f t="shared" si="1"/>
        <v>0</v>
      </c>
      <c r="K24" s="60">
        <f t="shared" si="2"/>
        <v>353</v>
      </c>
      <c r="L24" s="61">
        <f t="shared" si="3"/>
        <v>146</v>
      </c>
      <c r="M24" s="62">
        <f t="shared" si="4"/>
        <v>499</v>
      </c>
    </row>
    <row r="25" spans="2:13" ht="23.25">
      <c r="B25" s="53"/>
      <c r="C25" s="54"/>
      <c r="D25" s="55"/>
      <c r="E25" s="55"/>
      <c r="F25" s="55"/>
      <c r="G25" s="56"/>
      <c r="H25" s="57"/>
      <c r="I25" s="57"/>
      <c r="J25" s="56"/>
      <c r="K25" s="55"/>
      <c r="L25" s="55"/>
      <c r="M25" s="56"/>
    </row>
    <row r="26" spans="2:13" ht="23.25">
      <c r="B26" s="53"/>
      <c r="C26" s="54"/>
      <c r="D26" s="55"/>
      <c r="E26" s="55"/>
      <c r="F26" s="55"/>
      <c r="G26" s="56"/>
      <c r="H26" s="57"/>
      <c r="I26" s="57"/>
      <c r="J26" s="56"/>
      <c r="K26" s="55"/>
      <c r="L26" s="55"/>
      <c r="M26" s="56"/>
    </row>
    <row r="27" spans="2:13" ht="23.25">
      <c r="B27" s="53"/>
      <c r="C27" s="54"/>
      <c r="D27" s="55"/>
      <c r="E27" s="55"/>
      <c r="F27" s="55"/>
      <c r="G27" s="56"/>
      <c r="H27" s="57"/>
      <c r="I27" s="57"/>
      <c r="J27" s="56"/>
      <c r="K27" s="55"/>
      <c r="L27" s="55"/>
      <c r="M27" s="56"/>
    </row>
  </sheetData>
  <sheetProtection selectLockedCells="1" selectUnlockedCells="1"/>
  <mergeCells count="4">
    <mergeCell ref="B1:M1"/>
    <mergeCell ref="E3:G3"/>
    <mergeCell ref="H3:J3"/>
    <mergeCell ref="K3:M3"/>
  </mergeCells>
  <printOptions/>
  <pageMargins left="0.2" right="0.1798611111111111" top="0.75" bottom="0.75" header="0.5118055555555555" footer="0.511805555555555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</dc:creator>
  <cp:keywords/>
  <dc:description/>
  <cp:lastModifiedBy>Tomaz</cp:lastModifiedBy>
  <cp:lastPrinted>2022-03-10T19:56:47Z</cp:lastPrinted>
  <dcterms:created xsi:type="dcterms:W3CDTF">2022-03-11T06:25:36Z</dcterms:created>
  <dcterms:modified xsi:type="dcterms:W3CDTF">2022-03-11T06:25:36Z</dcterms:modified>
  <cp:category/>
  <cp:version/>
  <cp:contentType/>
  <cp:contentStatus/>
</cp:coreProperties>
</file>